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NELA Office\Financial Times (FT)\6 FINANCIJSKI PLAN\FIN PLAN 2026\MIN ZNANOSTI\"/>
    </mc:Choice>
  </mc:AlternateContent>
  <xr:revisionPtr revIDLastSave="0" documentId="13_ncr:1_{80605E63-22DA-485B-8E30-DBDD14864AC2}" xr6:coauthVersionLast="36" xr6:coauthVersionMax="36" xr10:uidLastSave="{00000000-0000-0000-0000-000000000000}"/>
  <bookViews>
    <workbookView xWindow="0" yWindow="0" windowWidth="25650" windowHeight="12390" xr2:uid="{00000000-000D-0000-FFFF-FFFF00000000}"/>
  </bookViews>
  <sheets>
    <sheet name="IPU POSEBNI DIO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7" l="1"/>
  <c r="C12" i="7"/>
  <c r="C10" i="7"/>
  <c r="C9" i="7"/>
  <c r="C7" i="7"/>
  <c r="C6" i="7"/>
  <c r="C8" i="7"/>
  <c r="C5" i="7"/>
  <c r="E13" i="7"/>
  <c r="F13" i="7"/>
  <c r="G13" i="7"/>
  <c r="D98" i="7"/>
  <c r="E98" i="7"/>
  <c r="F98" i="7"/>
  <c r="G98" i="7"/>
  <c r="C98" i="7"/>
  <c r="G100" i="7"/>
  <c r="G99" i="7" s="1"/>
  <c r="F100" i="7"/>
  <c r="F99" i="7" s="1"/>
  <c r="E100" i="7"/>
  <c r="D100" i="7"/>
  <c r="D99" i="7" s="1"/>
  <c r="C100" i="7"/>
  <c r="C99" i="7" s="1"/>
  <c r="E99" i="7"/>
  <c r="C4" i="7"/>
  <c r="D10" i="7" l="1"/>
  <c r="D9" i="7"/>
  <c r="D8" i="7"/>
  <c r="D5" i="7"/>
  <c r="D4" i="7"/>
  <c r="G95" i="7"/>
  <c r="G94" i="7" s="1"/>
  <c r="G38" i="7" s="1"/>
  <c r="F95" i="7"/>
  <c r="F94" i="7" s="1"/>
  <c r="F38" i="7" s="1"/>
  <c r="E95" i="7"/>
  <c r="E94" i="7" s="1"/>
  <c r="E38" i="7" s="1"/>
  <c r="D95" i="7"/>
  <c r="D94" i="7" s="1"/>
  <c r="D38" i="7" l="1"/>
  <c r="D13" i="7" s="1"/>
  <c r="D11" i="7"/>
  <c r="G90" i="7"/>
  <c r="F90" i="7"/>
  <c r="E90" i="7"/>
  <c r="D90" i="7"/>
  <c r="C90" i="7"/>
  <c r="G84" i="7"/>
  <c r="G83" i="7" s="1"/>
  <c r="F84" i="7"/>
  <c r="E84" i="7"/>
  <c r="D84" i="7"/>
  <c r="C84" i="7"/>
  <c r="G79" i="7"/>
  <c r="F79" i="7"/>
  <c r="E79" i="7"/>
  <c r="D79" i="7"/>
  <c r="D72" i="7" s="1"/>
  <c r="C79" i="7"/>
  <c r="G73" i="7"/>
  <c r="F73" i="7"/>
  <c r="E73" i="7"/>
  <c r="D73" i="7"/>
  <c r="C73" i="7"/>
  <c r="G68" i="7"/>
  <c r="F68" i="7"/>
  <c r="E68" i="7"/>
  <c r="D68" i="7"/>
  <c r="C68" i="7"/>
  <c r="G62" i="7"/>
  <c r="F62" i="7"/>
  <c r="E62" i="7"/>
  <c r="D62" i="7"/>
  <c r="C62" i="7"/>
  <c r="G57" i="7"/>
  <c r="F57" i="7"/>
  <c r="E57" i="7"/>
  <c r="D57" i="7"/>
  <c r="C57" i="7"/>
  <c r="G51" i="7"/>
  <c r="F51" i="7"/>
  <c r="E51" i="7"/>
  <c r="D51" i="7"/>
  <c r="D50" i="7" s="1"/>
  <c r="C51" i="7"/>
  <c r="D83" i="7" l="1"/>
  <c r="C72" i="7"/>
  <c r="G61" i="7"/>
  <c r="C50" i="7"/>
  <c r="C83" i="7"/>
  <c r="C61" i="7"/>
  <c r="G72" i="7"/>
  <c r="D61" i="7"/>
  <c r="F83" i="7"/>
  <c r="E83" i="7"/>
  <c r="F72" i="7"/>
  <c r="E72" i="7"/>
  <c r="E61" i="7"/>
  <c r="F61" i="7"/>
  <c r="G50" i="7"/>
  <c r="E50" i="7"/>
  <c r="F50" i="7"/>
  <c r="G46" i="7" l="1"/>
  <c r="F46" i="7"/>
  <c r="E46" i="7"/>
  <c r="D46" i="7"/>
  <c r="C46" i="7"/>
  <c r="G40" i="7"/>
  <c r="F40" i="7"/>
  <c r="E40" i="7"/>
  <c r="D40" i="7"/>
  <c r="C40" i="7"/>
  <c r="C39" i="7" l="1"/>
  <c r="G39" i="7"/>
  <c r="F39" i="7"/>
  <c r="E39" i="7"/>
  <c r="D39" i="7"/>
  <c r="G34" i="7"/>
  <c r="F34" i="7"/>
  <c r="E34" i="7"/>
  <c r="D34" i="7"/>
  <c r="C34" i="7"/>
  <c r="G28" i="7"/>
  <c r="F28" i="7"/>
  <c r="E28" i="7"/>
  <c r="D28" i="7"/>
  <c r="C28" i="7"/>
  <c r="D22" i="7"/>
  <c r="E22" i="7"/>
  <c r="F22" i="7"/>
  <c r="G22" i="7"/>
  <c r="C22" i="7"/>
  <c r="D16" i="7"/>
  <c r="E16" i="7"/>
  <c r="F16" i="7"/>
  <c r="G16" i="7"/>
  <c r="C16" i="7"/>
  <c r="G27" i="7" l="1"/>
  <c r="G26" i="7" s="1"/>
  <c r="C27" i="7"/>
  <c r="C26" i="7" s="1"/>
  <c r="C15" i="7"/>
  <c r="C14" i="7" s="1"/>
  <c r="D27" i="7"/>
  <c r="D26" i="7" s="1"/>
  <c r="F15" i="7"/>
  <c r="F14" i="7" s="1"/>
  <c r="E15" i="7"/>
  <c r="E14" i="7" s="1"/>
  <c r="D15" i="7"/>
  <c r="D14" i="7" s="1"/>
  <c r="G15" i="7"/>
  <c r="G14" i="7" s="1"/>
  <c r="F27" i="7"/>
  <c r="F26" i="7" s="1"/>
  <c r="E27" i="7"/>
  <c r="E26" i="7" s="1"/>
  <c r="C94" i="7"/>
  <c r="C38" i="7" l="1"/>
  <c r="C13" i="7" s="1"/>
  <c r="C11" i="7"/>
</calcChain>
</file>

<file path=xl/sharedStrings.xml><?xml version="1.0" encoding="utf-8"?>
<sst xmlns="http://schemas.openxmlformats.org/spreadsheetml/2006/main" count="174" uniqueCount="43">
  <si>
    <t>Opći prihodi i primici</t>
  </si>
  <si>
    <t>Ostale pomoći</t>
  </si>
  <si>
    <t>Donacije</t>
  </si>
  <si>
    <t>31</t>
  </si>
  <si>
    <t>Vlastiti prihodi</t>
  </si>
  <si>
    <t>Mehanizam za oporavak i otpornost</t>
  </si>
  <si>
    <t>32</t>
  </si>
  <si>
    <t>34</t>
  </si>
  <si>
    <t>37</t>
  </si>
  <si>
    <t>41</t>
  </si>
  <si>
    <t>42</t>
  </si>
  <si>
    <t>38</t>
  </si>
  <si>
    <t>45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</si>
  <si>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</si>
  <si>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</si>
  <si>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</si>
  <si>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</si>
  <si>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</si>
  <si>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</si>
  <si>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</si>
  <si>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Ostali rashodi</t>
  </si>
  <si>
    <t>Rashodi za nabavu neproizvedene dugotrajne imovine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</si>
  <si>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</si>
  <si>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</si>
  <si>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</si>
  <si>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</si>
  <si>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</si>
  <si>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</si>
  <si>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</si>
  <si>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'ULAGANJE U ZNANSTVENO ISTRAŽIVAČKU DJELATNOST</t>
  </si>
  <si>
    <t>A622150</t>
  </si>
  <si>
    <t>PROGRAMSKO FINANCIRANJE JAVNIH INSTITUTA</t>
  </si>
  <si>
    <t>A622152</t>
  </si>
  <si>
    <t>PROGRAMSKO FINANCIRANJE JAVNIH INSTITUTA  - IZ STRUKTURNIH I INVESTICIJSKIH FONDOVA EU</t>
  </si>
  <si>
    <t>A622151</t>
  </si>
  <si>
    <t>PROGRAMSKO I OSTALO FINANCIRANJE JAVNIH INSTITUTA – IZ EVIDENCIJSKIH PRIHODA</t>
  </si>
  <si>
    <t>Programi Unije – raspoloživ predujam</t>
  </si>
  <si>
    <t>Ostale darovnice</t>
  </si>
  <si>
    <t>Pomoći iz državnog proračuna kroz opće prihode i primitke</t>
  </si>
  <si>
    <t xml:space="preserve"> </t>
  </si>
  <si>
    <t>A622120</t>
  </si>
  <si>
    <t>PRAVOMOĆNE SUDSJE PRESUDE</t>
  </si>
  <si>
    <t>INSTITUT ZA POVIJEST UMJETNOSTI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</si>
</sst>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1">
    <xf numFmtId="0" fontId="0" fillId="0" borderId="0" xfId="0"/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/>
    <xf numFmtId="0" fontId="15" fillId="0" borderId="4" xfId="49" quotePrefix="1" applyFont="1" applyFill="1" applyAlignment="1">
      <alignment horizontal="left" vertical="center" indent="7"/>
    </xf>
    <xf numFmtId="0" fontId="15" fillId="0" borderId="4" xfId="49" quotePrefix="1" applyFont="1" applyFill="1">
      <alignment horizontal="left" vertical="center" indent="1"/>
    </xf>
    <xf numFmtId="3" fontId="15" fillId="0" borderId="4" xfId="50" applyNumberFormat="1" applyFont="1" applyFill="1">
      <alignment horizontal="right" vertical="center"/>
    </xf>
    <xf numFmtId="3" fontId="15" fillId="0" borderId="4" xfId="50" applyNumberFormat="1" applyFont="1" applyFill="1" applyBorder="1">
      <alignment horizontal="right" vertical="center"/>
    </xf>
    <xf numFmtId="3" fontId="15" fillId="0" borderId="5" xfId="50" applyNumberFormat="1" applyFont="1" applyFill="1" applyBorder="1">
      <alignment horizontal="right" vertical="center"/>
    </xf>
    <xf numFmtId="0" fontId="15" fillId="0" borderId="4" xfId="49" quotePrefix="1" applyFont="1" applyFill="1" applyAlignment="1">
      <alignment horizontal="left" vertical="center" indent="9"/>
    </xf>
    <xf numFmtId="0" fontId="16" fillId="0" borderId="0" xfId="0" quotePrefix="1" applyFont="1" applyFill="1" applyBorder="1" applyAlignment="1">
      <alignment horizontal="center" vertical="center" wrapText="1"/>
    </xf>
    <xf numFmtId="3" fontId="16" fillId="0" borderId="0" xfId="0" quotePrefix="1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9" fillId="0" borderId="0" xfId="0" applyFont="1" applyFill="1"/>
    <xf numFmtId="0" fontId="20" fillId="0" borderId="4" xfId="49" quotePrefix="1" applyFont="1" applyFill="1" applyAlignment="1">
      <alignment horizontal="left" vertical="center" indent="5"/>
    </xf>
    <xf numFmtId="0" fontId="20" fillId="0" borderId="4" xfId="49" quotePrefix="1" applyFont="1" applyFill="1">
      <alignment horizontal="left" vertical="center" indent="1"/>
    </xf>
    <xf numFmtId="3" fontId="20" fillId="0" borderId="4" xfId="50" applyNumberFormat="1" applyFont="1" applyFill="1">
      <alignment horizontal="right" vertical="center"/>
    </xf>
    <xf numFmtId="0" fontId="21" fillId="0" borderId="0" xfId="0" applyFont="1" applyFill="1"/>
    <xf numFmtId="0" fontId="18" fillId="27" borderId="6" xfId="6" quotePrefix="1" applyFont="1" applyFill="1" applyBorder="1" applyAlignment="1">
      <alignment horizontal="left" vertical="center" indent="4"/>
    </xf>
    <xf numFmtId="0" fontId="18" fillId="27" borderId="6" xfId="6" quotePrefix="1" applyFont="1" applyFill="1" applyBorder="1" applyAlignment="1">
      <alignment horizontal="left" vertical="center" indent="1"/>
    </xf>
    <xf numFmtId="3" fontId="18" fillId="27" borderId="7" xfId="50" applyNumberFormat="1" applyFont="1" applyFill="1" applyBorder="1">
      <alignment horizontal="right" vertical="center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zoomScale="124" zoomScaleNormal="124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.140625" defaultRowHeight="14.25" x14ac:dyDescent="0.2"/>
  <cols>
    <col min="1" max="1" width="14.7109375" style="3" customWidth="1"/>
    <col min="2" max="2" width="48.5703125" style="3" customWidth="1"/>
    <col min="3" max="3" width="17" style="3" customWidth="1"/>
    <col min="4" max="4" width="20" style="3" customWidth="1"/>
    <col min="5" max="5" width="17.42578125" style="3" customWidth="1"/>
    <col min="6" max="6" width="15.42578125" style="3" customWidth="1"/>
    <col min="7" max="7" width="16.5703125" style="3" customWidth="1"/>
    <col min="8" max="16384" width="9.140625" style="3"/>
  </cols>
  <sheetData>
    <row r="1" spans="1:9" x14ac:dyDescent="0.2">
      <c r="B1" s="3" t="s">
        <v>39</v>
      </c>
    </row>
    <row r="2" spans="1:9" ht="25.5" x14ac:dyDescent="0.2">
      <c r="A2" s="1">
        <v>2942</v>
      </c>
      <c r="B2" s="1" t="s">
        <v>42</v>
      </c>
      <c r="C2" s="1" t="s">
        <v>25</v>
      </c>
      <c r="D2" s="1" t="s">
        <v>26</v>
      </c>
      <c r="E2" s="2" t="s">
        <v>27</v>
      </c>
      <c r="F2" s="2" t="s">
        <v>23</v>
      </c>
      <c r="G2" s="2" t="s">
        <v>28</v>
      </c>
    </row>
    <row r="3" spans="1:9" s="12" customFormat="1" ht="11.25" x14ac:dyDescent="0.2">
      <c r="A3" s="10"/>
      <c r="B3" s="10"/>
      <c r="C3" s="11"/>
      <c r="D3" s="11"/>
      <c r="E3" s="11"/>
      <c r="F3" s="11"/>
      <c r="G3" s="11"/>
    </row>
    <row r="4" spans="1:9" s="12" customFormat="1" ht="11.25" x14ac:dyDescent="0.2">
      <c r="A4" s="4">
        <v>11</v>
      </c>
      <c r="B4" s="5" t="s">
        <v>0</v>
      </c>
      <c r="C4" s="6">
        <f>C15</f>
        <v>1570301.49</v>
      </c>
      <c r="D4" s="6">
        <f>D15</f>
        <v>2147731</v>
      </c>
      <c r="E4" s="6">
        <v>2095925</v>
      </c>
      <c r="F4" s="6">
        <v>2089480</v>
      </c>
      <c r="G4" s="6">
        <v>2181545</v>
      </c>
    </row>
    <row r="5" spans="1:9" s="12" customFormat="1" ht="11.25" x14ac:dyDescent="0.2">
      <c r="A5" s="4">
        <v>581</v>
      </c>
      <c r="B5" s="5" t="s">
        <v>5</v>
      </c>
      <c r="C5" s="6">
        <f>C27</f>
        <v>62052.950000000004</v>
      </c>
      <c r="D5" s="6">
        <f>D27</f>
        <v>97455</v>
      </c>
      <c r="E5" s="6">
        <v>97455</v>
      </c>
      <c r="F5" s="6">
        <v>92065</v>
      </c>
      <c r="G5" s="6">
        <v>0</v>
      </c>
    </row>
    <row r="6" spans="1:9" s="12" customFormat="1" ht="11.25" x14ac:dyDescent="0.2">
      <c r="A6" s="4">
        <v>51000</v>
      </c>
      <c r="B6" s="5" t="s">
        <v>36</v>
      </c>
      <c r="C6" s="7">
        <f>C39</f>
        <v>0</v>
      </c>
      <c r="D6" s="7">
        <v>0</v>
      </c>
      <c r="E6" s="7">
        <v>487000</v>
      </c>
      <c r="F6" s="7">
        <v>457500</v>
      </c>
      <c r="G6" s="7">
        <v>392500</v>
      </c>
    </row>
    <row r="7" spans="1:9" s="12" customFormat="1" ht="11.25" x14ac:dyDescent="0.2">
      <c r="A7" s="4">
        <v>533</v>
      </c>
      <c r="B7" s="5" t="s">
        <v>37</v>
      </c>
      <c r="C7" s="8">
        <f>C50</f>
        <v>0</v>
      </c>
      <c r="D7" s="8">
        <v>0</v>
      </c>
      <c r="E7" s="8">
        <v>8280</v>
      </c>
      <c r="F7" s="8">
        <v>9825</v>
      </c>
      <c r="G7" s="8">
        <v>9825</v>
      </c>
    </row>
    <row r="8" spans="1:9" s="12" customFormat="1" ht="11.25" x14ac:dyDescent="0.2">
      <c r="A8" s="4">
        <v>5011</v>
      </c>
      <c r="B8" s="5" t="s">
        <v>38</v>
      </c>
      <c r="C8" s="6">
        <f>C61</f>
        <v>195881.93999999997</v>
      </c>
      <c r="D8" s="6">
        <f>D61</f>
        <v>120611</v>
      </c>
      <c r="E8" s="6">
        <v>77757</v>
      </c>
      <c r="F8" s="6">
        <v>35351</v>
      </c>
      <c r="G8" s="6">
        <v>11784</v>
      </c>
    </row>
    <row r="9" spans="1:9" s="12" customFormat="1" ht="11.25" x14ac:dyDescent="0.2">
      <c r="A9" s="4">
        <v>52</v>
      </c>
      <c r="B9" s="5" t="s">
        <v>1</v>
      </c>
      <c r="C9" s="6">
        <f>C72</f>
        <v>0</v>
      </c>
      <c r="D9" s="6">
        <f>D72</f>
        <v>9950</v>
      </c>
      <c r="E9" s="6">
        <v>14000</v>
      </c>
      <c r="F9" s="6">
        <v>14500</v>
      </c>
      <c r="G9" s="6">
        <v>15000</v>
      </c>
    </row>
    <row r="10" spans="1:9" s="12" customFormat="1" ht="11.25" x14ac:dyDescent="0.2">
      <c r="A10" s="4">
        <v>31</v>
      </c>
      <c r="B10" s="5" t="s">
        <v>4</v>
      </c>
      <c r="C10" s="6">
        <f>C83</f>
        <v>554591.64999999991</v>
      </c>
      <c r="D10" s="6">
        <f>D83</f>
        <v>585592</v>
      </c>
      <c r="E10" s="6">
        <v>479907</v>
      </c>
      <c r="F10" s="6">
        <v>60000</v>
      </c>
      <c r="G10" s="6">
        <v>60000</v>
      </c>
      <c r="I10" s="12" t="s">
        <v>39</v>
      </c>
    </row>
    <row r="11" spans="1:9" s="12" customFormat="1" ht="11.25" x14ac:dyDescent="0.2">
      <c r="A11" s="4">
        <v>61</v>
      </c>
      <c r="B11" s="5" t="s">
        <v>2</v>
      </c>
      <c r="C11" s="6">
        <f>C94</f>
        <v>6501.79</v>
      </c>
      <c r="D11" s="6">
        <f>D94</f>
        <v>2700</v>
      </c>
      <c r="E11" s="6">
        <v>0</v>
      </c>
      <c r="F11" s="6">
        <v>0</v>
      </c>
      <c r="G11" s="6">
        <v>0</v>
      </c>
    </row>
    <row r="12" spans="1:9" s="12" customFormat="1" ht="11.25" x14ac:dyDescent="0.2">
      <c r="A12" s="4">
        <v>11</v>
      </c>
      <c r="B12" s="5" t="s">
        <v>0</v>
      </c>
      <c r="C12" s="6">
        <f>C98</f>
        <v>2431.6800000000003</v>
      </c>
      <c r="D12" s="6">
        <v>0</v>
      </c>
      <c r="E12" s="6">
        <v>0</v>
      </c>
      <c r="F12" s="6">
        <v>0</v>
      </c>
      <c r="G12" s="6">
        <v>0</v>
      </c>
    </row>
    <row r="13" spans="1:9" s="13" customFormat="1" ht="27.75" customHeight="1" x14ac:dyDescent="0.2">
      <c r="A13" s="18">
        <v>3801</v>
      </c>
      <c r="B13" s="19" t="s">
        <v>29</v>
      </c>
      <c r="C13" s="20">
        <f>SUM(C14+C26+C38+C98)</f>
        <v>2391761.5</v>
      </c>
      <c r="D13" s="20">
        <f t="shared" ref="D13:G13" si="0">SUM(D14+D26+D38+D98)</f>
        <v>2964039</v>
      </c>
      <c r="E13" s="20">
        <f t="shared" si="0"/>
        <v>3260324</v>
      </c>
      <c r="F13" s="20">
        <f t="shared" si="0"/>
        <v>2758721</v>
      </c>
      <c r="G13" s="20">
        <f t="shared" si="0"/>
        <v>2670654</v>
      </c>
    </row>
    <row r="14" spans="1:9" s="17" customFormat="1" ht="10.5" x14ac:dyDescent="0.15">
      <c r="A14" s="14" t="s">
        <v>30</v>
      </c>
      <c r="B14" s="15" t="s">
        <v>31</v>
      </c>
      <c r="C14" s="16">
        <f>C15</f>
        <v>1570301.49</v>
      </c>
      <c r="D14" s="16">
        <f t="shared" ref="D14:G14" si="1">D15</f>
        <v>2147731</v>
      </c>
      <c r="E14" s="16">
        <f t="shared" si="1"/>
        <v>2095925</v>
      </c>
      <c r="F14" s="16">
        <f t="shared" si="1"/>
        <v>2089480</v>
      </c>
      <c r="G14" s="16">
        <f t="shared" si="1"/>
        <v>2181545</v>
      </c>
    </row>
    <row r="15" spans="1:9" s="12" customFormat="1" ht="11.25" x14ac:dyDescent="0.2">
      <c r="A15" s="4" t="s">
        <v>13</v>
      </c>
      <c r="B15" s="5" t="s">
        <v>0</v>
      </c>
      <c r="C15" s="6">
        <f>SUM(C16+C22)</f>
        <v>1570301.49</v>
      </c>
      <c r="D15" s="6">
        <f t="shared" ref="D15:G15" si="2">SUM(D16+D22)</f>
        <v>2147731</v>
      </c>
      <c r="E15" s="6">
        <f t="shared" si="2"/>
        <v>2095925</v>
      </c>
      <c r="F15" s="6">
        <f t="shared" si="2"/>
        <v>2089480</v>
      </c>
      <c r="G15" s="6">
        <f t="shared" si="2"/>
        <v>2181545</v>
      </c>
    </row>
    <row r="16" spans="1:9" s="12" customFormat="1" ht="11.25" x14ac:dyDescent="0.2">
      <c r="A16" s="4">
        <v>3</v>
      </c>
      <c r="B16" s="5" t="s">
        <v>22</v>
      </c>
      <c r="C16" s="6">
        <f>SUM(C17:C21)</f>
        <v>1569033.54</v>
      </c>
      <c r="D16" s="6">
        <f t="shared" ref="D16:G16" si="3">SUM(D17:D21)</f>
        <v>2108053</v>
      </c>
      <c r="E16" s="6">
        <f t="shared" si="3"/>
        <v>2092825</v>
      </c>
      <c r="F16" s="6">
        <f t="shared" si="3"/>
        <v>2086651</v>
      </c>
      <c r="G16" s="6">
        <f t="shared" si="3"/>
        <v>2181545</v>
      </c>
    </row>
    <row r="17" spans="1:7" s="12" customFormat="1" ht="11.25" x14ac:dyDescent="0.2">
      <c r="A17" s="9" t="s">
        <v>3</v>
      </c>
      <c r="B17" s="5" t="s">
        <v>15</v>
      </c>
      <c r="C17" s="6">
        <v>1347220.81</v>
      </c>
      <c r="D17" s="6">
        <v>1810533</v>
      </c>
      <c r="E17" s="6">
        <v>1852925</v>
      </c>
      <c r="F17" s="6">
        <v>1845480</v>
      </c>
      <c r="G17" s="6">
        <v>1997545</v>
      </c>
    </row>
    <row r="18" spans="1:7" s="12" customFormat="1" ht="11.25" x14ac:dyDescent="0.2">
      <c r="A18" s="9" t="s">
        <v>6</v>
      </c>
      <c r="B18" s="5" t="s">
        <v>14</v>
      </c>
      <c r="C18" s="6">
        <v>216111.12</v>
      </c>
      <c r="D18" s="6">
        <v>288520</v>
      </c>
      <c r="E18" s="6">
        <v>235840</v>
      </c>
      <c r="F18" s="6">
        <v>237111</v>
      </c>
      <c r="G18" s="6">
        <v>179940</v>
      </c>
    </row>
    <row r="19" spans="1:7" s="12" customFormat="1" ht="11.25" x14ac:dyDescent="0.2">
      <c r="A19" s="9" t="s">
        <v>7</v>
      </c>
      <c r="B19" s="5" t="s">
        <v>16</v>
      </c>
      <c r="C19" s="6">
        <v>2171.17</v>
      </c>
      <c r="D19" s="6">
        <v>2000</v>
      </c>
      <c r="E19" s="6">
        <v>2390</v>
      </c>
      <c r="F19" s="6">
        <v>2390</v>
      </c>
      <c r="G19" s="6">
        <v>2390</v>
      </c>
    </row>
    <row r="20" spans="1:7" s="12" customFormat="1" ht="11.25" x14ac:dyDescent="0.2">
      <c r="A20" s="9" t="s">
        <v>8</v>
      </c>
      <c r="B20" s="5" t="s">
        <v>17</v>
      </c>
      <c r="C20" s="6">
        <v>3530.44</v>
      </c>
      <c r="D20" s="6">
        <v>7000</v>
      </c>
      <c r="E20" s="6">
        <v>1670</v>
      </c>
      <c r="F20" s="6">
        <v>1670</v>
      </c>
      <c r="G20" s="6">
        <v>1670</v>
      </c>
    </row>
    <row r="21" spans="1:7" s="12" customFormat="1" ht="11.25" x14ac:dyDescent="0.2">
      <c r="A21" s="9" t="s">
        <v>11</v>
      </c>
      <c r="B21" s="5" t="s">
        <v>20</v>
      </c>
      <c r="C21" s="6">
        <v>0</v>
      </c>
      <c r="D21" s="6">
        <v>0</v>
      </c>
      <c r="E21" s="6">
        <v>0</v>
      </c>
      <c r="F21" s="6"/>
      <c r="G21" s="6"/>
    </row>
    <row r="22" spans="1:7" s="12" customFormat="1" ht="11.25" x14ac:dyDescent="0.2">
      <c r="A22" s="4">
        <v>4</v>
      </c>
      <c r="B22" s="5" t="s">
        <v>24</v>
      </c>
      <c r="C22" s="6">
        <f>SUM(C23:C25)</f>
        <v>1267.95</v>
      </c>
      <c r="D22" s="6">
        <f t="shared" ref="D22:G22" si="4">SUM(D23:D25)</f>
        <v>39678</v>
      </c>
      <c r="E22" s="6">
        <f t="shared" si="4"/>
        <v>3100</v>
      </c>
      <c r="F22" s="6">
        <f t="shared" si="4"/>
        <v>2829</v>
      </c>
      <c r="G22" s="6">
        <f t="shared" si="4"/>
        <v>0</v>
      </c>
    </row>
    <row r="23" spans="1:7" s="12" customFormat="1" ht="11.25" x14ac:dyDescent="0.2">
      <c r="A23" s="9" t="s">
        <v>9</v>
      </c>
      <c r="B23" s="5" t="s">
        <v>21</v>
      </c>
      <c r="C23" s="6"/>
      <c r="D23" s="6">
        <v>21678</v>
      </c>
      <c r="E23" s="6"/>
      <c r="F23" s="6"/>
      <c r="G23" s="6"/>
    </row>
    <row r="24" spans="1:7" s="12" customFormat="1" ht="11.25" x14ac:dyDescent="0.2">
      <c r="A24" s="9" t="s">
        <v>10</v>
      </c>
      <c r="B24" s="5" t="s">
        <v>18</v>
      </c>
      <c r="C24" s="6">
        <v>1267.95</v>
      </c>
      <c r="D24" s="6">
        <v>18000</v>
      </c>
      <c r="E24" s="6">
        <v>3100</v>
      </c>
      <c r="F24" s="6">
        <v>2829</v>
      </c>
      <c r="G24" s="6"/>
    </row>
    <row r="25" spans="1:7" s="12" customFormat="1" ht="11.25" x14ac:dyDescent="0.2">
      <c r="A25" s="9" t="s">
        <v>12</v>
      </c>
      <c r="B25" s="5" t="s">
        <v>19</v>
      </c>
      <c r="C25" s="6"/>
      <c r="D25" s="6"/>
      <c r="E25" s="6"/>
      <c r="F25" s="6"/>
      <c r="G25" s="6"/>
    </row>
    <row r="26" spans="1:7" s="17" customFormat="1" ht="10.5" x14ac:dyDescent="0.15">
      <c r="A26" s="14" t="s">
        <v>32</v>
      </c>
      <c r="B26" s="15" t="s">
        <v>33</v>
      </c>
      <c r="C26" s="16">
        <f>C27</f>
        <v>62052.950000000004</v>
      </c>
      <c r="D26" s="16">
        <f t="shared" ref="D26" si="5">D27</f>
        <v>97455</v>
      </c>
      <c r="E26" s="16">
        <f t="shared" ref="E26" si="6">E27</f>
        <v>97455</v>
      </c>
      <c r="F26" s="16">
        <f t="shared" ref="F26" si="7">F27</f>
        <v>92065</v>
      </c>
      <c r="G26" s="16">
        <f t="shared" ref="G26" si="8">G27</f>
        <v>0</v>
      </c>
    </row>
    <row r="27" spans="1:7" s="12" customFormat="1" ht="11.25" x14ac:dyDescent="0.2">
      <c r="A27" s="4">
        <v>581</v>
      </c>
      <c r="B27" s="5" t="s">
        <v>5</v>
      </c>
      <c r="C27" s="6">
        <f>SUM(C28+C34)</f>
        <v>62052.950000000004</v>
      </c>
      <c r="D27" s="6">
        <f t="shared" ref="D27" si="9">SUM(D28+D34)</f>
        <v>97455</v>
      </c>
      <c r="E27" s="6">
        <f t="shared" ref="E27" si="10">SUM(E28+E34)</f>
        <v>97455</v>
      </c>
      <c r="F27" s="6">
        <f t="shared" ref="F27" si="11">SUM(F28+F34)</f>
        <v>92065</v>
      </c>
      <c r="G27" s="6">
        <f t="shared" ref="G27" si="12">SUM(G28+G34)</f>
        <v>0</v>
      </c>
    </row>
    <row r="28" spans="1:7" s="12" customFormat="1" ht="11.25" x14ac:dyDescent="0.2">
      <c r="A28" s="4">
        <v>3</v>
      </c>
      <c r="B28" s="5" t="s">
        <v>22</v>
      </c>
      <c r="C28" s="6">
        <f>SUM(C29:C33)</f>
        <v>59559.83</v>
      </c>
      <c r="D28" s="6">
        <f t="shared" ref="D28" si="13">SUM(D29:D33)</f>
        <v>90355</v>
      </c>
      <c r="E28" s="6">
        <f t="shared" ref="E28" si="14">SUM(E29:E33)</f>
        <v>92355</v>
      </c>
      <c r="F28" s="6">
        <f t="shared" ref="F28" si="15">SUM(F29:F33)</f>
        <v>87565</v>
      </c>
      <c r="G28" s="6">
        <f t="shared" ref="G28" si="16">SUM(G29:G33)</f>
        <v>0</v>
      </c>
    </row>
    <row r="29" spans="1:7" s="12" customFormat="1" ht="11.25" x14ac:dyDescent="0.2">
      <c r="A29" s="9" t="s">
        <v>3</v>
      </c>
      <c r="B29" s="5" t="s">
        <v>15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s="12" customFormat="1" ht="11.25" x14ac:dyDescent="0.2">
      <c r="A30" s="9" t="s">
        <v>6</v>
      </c>
      <c r="B30" s="5" t="s">
        <v>14</v>
      </c>
      <c r="C30" s="6">
        <v>59559.83</v>
      </c>
      <c r="D30" s="6">
        <v>84180</v>
      </c>
      <c r="E30" s="6">
        <v>86179</v>
      </c>
      <c r="F30" s="6">
        <v>82272</v>
      </c>
      <c r="G30" s="6">
        <v>0</v>
      </c>
    </row>
    <row r="31" spans="1:7" s="12" customFormat="1" ht="11.25" x14ac:dyDescent="0.2">
      <c r="A31" s="9" t="s">
        <v>7</v>
      </c>
      <c r="B31" s="5" t="s">
        <v>16</v>
      </c>
      <c r="C31" s="6"/>
      <c r="D31" s="6"/>
      <c r="E31" s="6">
        <v>0</v>
      </c>
      <c r="F31" s="6">
        <v>0</v>
      </c>
      <c r="G31" s="6">
        <v>0</v>
      </c>
    </row>
    <row r="32" spans="1:7" s="12" customFormat="1" ht="11.25" x14ac:dyDescent="0.2">
      <c r="A32" s="9" t="s">
        <v>8</v>
      </c>
      <c r="B32" s="5" t="s">
        <v>17</v>
      </c>
      <c r="C32" s="6"/>
      <c r="D32" s="6">
        <v>6175</v>
      </c>
      <c r="E32" s="6">
        <v>6176</v>
      </c>
      <c r="F32" s="6">
        <v>5293</v>
      </c>
      <c r="G32" s="6">
        <v>0</v>
      </c>
    </row>
    <row r="33" spans="1:7" s="12" customFormat="1" ht="11.25" x14ac:dyDescent="0.2">
      <c r="A33" s="9" t="s">
        <v>11</v>
      </c>
      <c r="B33" s="5" t="s">
        <v>20</v>
      </c>
      <c r="C33" s="6">
        <v>0</v>
      </c>
      <c r="D33" s="6">
        <v>0</v>
      </c>
      <c r="E33" s="6">
        <v>0</v>
      </c>
      <c r="F33" s="6"/>
      <c r="G33" s="6"/>
    </row>
    <row r="34" spans="1:7" s="12" customFormat="1" ht="11.25" x14ac:dyDescent="0.2">
      <c r="A34" s="4">
        <v>4</v>
      </c>
      <c r="B34" s="5" t="s">
        <v>24</v>
      </c>
      <c r="C34" s="6">
        <f>SUM(C35:C37)</f>
        <v>2493.12</v>
      </c>
      <c r="D34" s="6">
        <f t="shared" ref="D34" si="17">SUM(D35:D37)</f>
        <v>7100</v>
      </c>
      <c r="E34" s="6">
        <f t="shared" ref="E34" si="18">SUM(E35:E37)</f>
        <v>5100</v>
      </c>
      <c r="F34" s="6">
        <f t="shared" ref="F34" si="19">SUM(F35:F37)</f>
        <v>4500</v>
      </c>
      <c r="G34" s="6">
        <f t="shared" ref="G34" si="20">SUM(G35:G37)</f>
        <v>0</v>
      </c>
    </row>
    <row r="35" spans="1:7" s="12" customFormat="1" ht="11.25" x14ac:dyDescent="0.2">
      <c r="A35" s="9" t="s">
        <v>9</v>
      </c>
      <c r="B35" s="5" t="s">
        <v>21</v>
      </c>
      <c r="C35" s="6"/>
      <c r="D35" s="6"/>
      <c r="E35" s="6"/>
      <c r="F35" s="6"/>
      <c r="G35" s="6"/>
    </row>
    <row r="36" spans="1:7" s="12" customFormat="1" ht="11.25" x14ac:dyDescent="0.2">
      <c r="A36" s="9">
        <v>42</v>
      </c>
      <c r="B36" s="5" t="s">
        <v>18</v>
      </c>
      <c r="C36" s="6">
        <v>2493.12</v>
      </c>
      <c r="D36" s="6">
        <v>7100</v>
      </c>
      <c r="E36" s="6">
        <v>5100</v>
      </c>
      <c r="F36" s="6">
        <v>4500</v>
      </c>
      <c r="G36" s="6"/>
    </row>
    <row r="37" spans="1:7" s="12" customFormat="1" ht="11.25" x14ac:dyDescent="0.2">
      <c r="A37" s="9" t="s">
        <v>12</v>
      </c>
      <c r="B37" s="5" t="s">
        <v>19</v>
      </c>
      <c r="C37" s="6"/>
      <c r="D37" s="6"/>
      <c r="E37" s="6"/>
      <c r="F37" s="6"/>
      <c r="G37" s="6"/>
    </row>
    <row r="38" spans="1:7" s="17" customFormat="1" ht="10.5" x14ac:dyDescent="0.15">
      <c r="A38" s="14" t="s">
        <v>34</v>
      </c>
      <c r="B38" s="15" t="s">
        <v>35</v>
      </c>
      <c r="C38" s="16">
        <f>C39+C50+C61+C72+C83+C94</f>
        <v>756975.37999999989</v>
      </c>
      <c r="D38" s="16">
        <f t="shared" ref="D38:G38" si="21">D39+D50+D61+D72+D83+D94</f>
        <v>718853</v>
      </c>
      <c r="E38" s="16">
        <f t="shared" si="21"/>
        <v>1066944</v>
      </c>
      <c r="F38" s="16">
        <f t="shared" si="21"/>
        <v>577176</v>
      </c>
      <c r="G38" s="16">
        <f t="shared" si="21"/>
        <v>489109</v>
      </c>
    </row>
    <row r="39" spans="1:7" s="12" customFormat="1" ht="11.25" x14ac:dyDescent="0.2">
      <c r="A39" s="4">
        <v>51000</v>
      </c>
      <c r="B39" s="5" t="s">
        <v>36</v>
      </c>
      <c r="C39" s="6">
        <f>SUM(C40+C46)</f>
        <v>0</v>
      </c>
      <c r="D39" s="6">
        <f t="shared" ref="D39" si="22">SUM(D40+D46)</f>
        <v>0</v>
      </c>
      <c r="E39" s="6">
        <f t="shared" ref="E39" si="23">SUM(E40+E46)</f>
        <v>487000</v>
      </c>
      <c r="F39" s="6">
        <f t="shared" ref="F39" si="24">SUM(F40+F46)</f>
        <v>457500</v>
      </c>
      <c r="G39" s="6">
        <f t="shared" ref="G39" si="25">SUM(G40+G46)</f>
        <v>392500</v>
      </c>
    </row>
    <row r="40" spans="1:7" s="12" customFormat="1" ht="11.25" x14ac:dyDescent="0.2">
      <c r="A40" s="4">
        <v>3</v>
      </c>
      <c r="B40" s="5" t="s">
        <v>22</v>
      </c>
      <c r="C40" s="6">
        <f>SUM(C41:C45)</f>
        <v>0</v>
      </c>
      <c r="D40" s="6">
        <f t="shared" ref="D40" si="26">SUM(D41:D45)</f>
        <v>0</v>
      </c>
      <c r="E40" s="6">
        <f t="shared" ref="E40" si="27">SUM(E41:E45)</f>
        <v>452500</v>
      </c>
      <c r="F40" s="6">
        <f t="shared" ref="F40" si="28">SUM(F41:F45)</f>
        <v>444000</v>
      </c>
      <c r="G40" s="6">
        <f t="shared" ref="G40" si="29">SUM(G41:G45)</f>
        <v>389500</v>
      </c>
    </row>
    <row r="41" spans="1:7" s="12" customFormat="1" ht="11.25" x14ac:dyDescent="0.2">
      <c r="A41" s="9" t="s">
        <v>3</v>
      </c>
      <c r="B41" s="5" t="s">
        <v>15</v>
      </c>
      <c r="C41" s="6">
        <v>0</v>
      </c>
      <c r="D41" s="6">
        <v>0</v>
      </c>
      <c r="E41" s="6">
        <v>325900</v>
      </c>
      <c r="F41" s="6">
        <v>298900</v>
      </c>
      <c r="G41" s="6">
        <v>258900</v>
      </c>
    </row>
    <row r="42" spans="1:7" s="12" customFormat="1" ht="11.25" x14ac:dyDescent="0.2">
      <c r="A42" s="9" t="s">
        <v>6</v>
      </c>
      <c r="B42" s="5" t="s">
        <v>14</v>
      </c>
      <c r="C42" s="6"/>
      <c r="D42" s="6"/>
      <c r="E42" s="6">
        <v>120600</v>
      </c>
      <c r="F42" s="6">
        <v>139100</v>
      </c>
      <c r="G42" s="6">
        <v>124600</v>
      </c>
    </row>
    <row r="43" spans="1:7" s="12" customFormat="1" ht="11.25" x14ac:dyDescent="0.2">
      <c r="A43" s="9" t="s">
        <v>7</v>
      </c>
      <c r="B43" s="5" t="s">
        <v>16</v>
      </c>
      <c r="C43" s="6"/>
      <c r="D43" s="6"/>
      <c r="E43" s="6">
        <v>0</v>
      </c>
      <c r="F43" s="6">
        <v>0</v>
      </c>
      <c r="G43" s="6">
        <v>0</v>
      </c>
    </row>
    <row r="44" spans="1:7" s="12" customFormat="1" ht="11.25" x14ac:dyDescent="0.2">
      <c r="A44" s="9" t="s">
        <v>8</v>
      </c>
      <c r="B44" s="5" t="s">
        <v>17</v>
      </c>
      <c r="C44" s="6"/>
      <c r="D44" s="6"/>
      <c r="E44" s="6">
        <v>6000</v>
      </c>
      <c r="F44" s="6">
        <v>6000</v>
      </c>
      <c r="G44" s="6">
        <v>6000</v>
      </c>
    </row>
    <row r="45" spans="1:7" s="12" customFormat="1" ht="11.25" x14ac:dyDescent="0.2">
      <c r="A45" s="9" t="s">
        <v>11</v>
      </c>
      <c r="B45" s="5" t="s">
        <v>20</v>
      </c>
      <c r="C45" s="6">
        <v>0</v>
      </c>
      <c r="D45" s="6">
        <v>0</v>
      </c>
      <c r="E45" s="6">
        <v>0</v>
      </c>
      <c r="F45" s="6"/>
      <c r="G45" s="6"/>
    </row>
    <row r="46" spans="1:7" s="12" customFormat="1" ht="11.25" x14ac:dyDescent="0.2">
      <c r="A46" s="4">
        <v>4</v>
      </c>
      <c r="B46" s="5" t="s">
        <v>24</v>
      </c>
      <c r="C46" s="6">
        <f>SUM(C47:C49)</f>
        <v>0</v>
      </c>
      <c r="D46" s="6">
        <f t="shared" ref="D46" si="30">SUM(D47:D49)</f>
        <v>0</v>
      </c>
      <c r="E46" s="6">
        <f t="shared" ref="E46" si="31">SUM(E47:E49)</f>
        <v>34500</v>
      </c>
      <c r="F46" s="6">
        <f t="shared" ref="F46" si="32">SUM(F47:F49)</f>
        <v>13500</v>
      </c>
      <c r="G46" s="6">
        <f t="shared" ref="G46" si="33">SUM(G47:G49)</f>
        <v>3000</v>
      </c>
    </row>
    <row r="47" spans="1:7" s="12" customFormat="1" ht="11.25" x14ac:dyDescent="0.2">
      <c r="A47" s="9" t="s">
        <v>9</v>
      </c>
      <c r="B47" s="5" t="s">
        <v>21</v>
      </c>
      <c r="C47" s="6"/>
      <c r="D47" s="6"/>
      <c r="E47" s="6">
        <v>20000</v>
      </c>
      <c r="F47" s="6">
        <v>10000</v>
      </c>
      <c r="G47" s="6">
        <v>1000</v>
      </c>
    </row>
    <row r="48" spans="1:7" s="12" customFormat="1" ht="11.25" x14ac:dyDescent="0.2">
      <c r="A48" s="9" t="s">
        <v>10</v>
      </c>
      <c r="B48" s="5" t="s">
        <v>18</v>
      </c>
      <c r="C48" s="6"/>
      <c r="D48" s="6"/>
      <c r="E48" s="6">
        <v>14500</v>
      </c>
      <c r="F48" s="6">
        <v>3500</v>
      </c>
      <c r="G48" s="6">
        <v>2000</v>
      </c>
    </row>
    <row r="49" spans="1:7" s="12" customFormat="1" ht="11.25" x14ac:dyDescent="0.2">
      <c r="A49" s="9" t="s">
        <v>12</v>
      </c>
      <c r="B49" s="5" t="s">
        <v>19</v>
      </c>
      <c r="C49" s="6"/>
      <c r="D49" s="6"/>
      <c r="E49" s="6"/>
      <c r="F49" s="6"/>
      <c r="G49" s="6"/>
    </row>
    <row r="50" spans="1:7" s="12" customFormat="1" ht="11.25" x14ac:dyDescent="0.2">
      <c r="A50" s="4">
        <v>533</v>
      </c>
      <c r="B50" s="5" t="s">
        <v>37</v>
      </c>
      <c r="C50" s="6">
        <f>SUM(C51+C57)</f>
        <v>0</v>
      </c>
      <c r="D50" s="6">
        <f t="shared" ref="D50" si="34">SUM(D51+D57)</f>
        <v>0</v>
      </c>
      <c r="E50" s="6">
        <f t="shared" ref="E50" si="35">SUM(E51+E57)</f>
        <v>8280</v>
      </c>
      <c r="F50" s="6">
        <f t="shared" ref="F50" si="36">SUM(F51+F57)</f>
        <v>9825</v>
      </c>
      <c r="G50" s="6">
        <f t="shared" ref="G50" si="37">SUM(G51+G57)</f>
        <v>9825</v>
      </c>
    </row>
    <row r="51" spans="1:7" s="12" customFormat="1" ht="11.25" x14ac:dyDescent="0.2">
      <c r="A51" s="4">
        <v>3</v>
      </c>
      <c r="B51" s="5" t="s">
        <v>22</v>
      </c>
      <c r="C51" s="6">
        <f>SUM(C52:C56)</f>
        <v>0</v>
      </c>
      <c r="D51" s="6">
        <f t="shared" ref="D51" si="38">SUM(D52:D56)</f>
        <v>0</v>
      </c>
      <c r="E51" s="6">
        <f t="shared" ref="E51" si="39">SUM(E52:E56)</f>
        <v>8280</v>
      </c>
      <c r="F51" s="6">
        <f t="shared" ref="F51" si="40">SUM(F52:F56)</f>
        <v>9825</v>
      </c>
      <c r="G51" s="6">
        <f t="shared" ref="G51" si="41">SUM(G52:G56)</f>
        <v>9825</v>
      </c>
    </row>
    <row r="52" spans="1:7" s="12" customFormat="1" ht="11.25" x14ac:dyDescent="0.2">
      <c r="A52" s="9" t="s">
        <v>3</v>
      </c>
      <c r="B52" s="5" t="s">
        <v>15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s="12" customFormat="1" ht="11.25" x14ac:dyDescent="0.2">
      <c r="A53" s="9" t="s">
        <v>6</v>
      </c>
      <c r="B53" s="5" t="s">
        <v>14</v>
      </c>
      <c r="C53" s="6"/>
      <c r="D53" s="6"/>
      <c r="E53" s="6">
        <v>8280</v>
      </c>
      <c r="F53" s="6">
        <v>9825</v>
      </c>
      <c r="G53" s="6">
        <v>9825</v>
      </c>
    </row>
    <row r="54" spans="1:7" s="12" customFormat="1" ht="11.25" x14ac:dyDescent="0.2">
      <c r="A54" s="9" t="s">
        <v>7</v>
      </c>
      <c r="B54" s="5" t="s">
        <v>16</v>
      </c>
      <c r="C54" s="6"/>
      <c r="D54" s="6"/>
      <c r="E54" s="6">
        <v>0</v>
      </c>
      <c r="F54" s="6">
        <v>0</v>
      </c>
      <c r="G54" s="6">
        <v>0</v>
      </c>
    </row>
    <row r="55" spans="1:7" s="12" customFormat="1" ht="11.25" x14ac:dyDescent="0.2">
      <c r="A55" s="9" t="s">
        <v>8</v>
      </c>
      <c r="B55" s="5" t="s">
        <v>17</v>
      </c>
      <c r="C55" s="6"/>
      <c r="D55" s="6"/>
      <c r="E55" s="6">
        <v>0</v>
      </c>
      <c r="F55" s="6">
        <v>0</v>
      </c>
      <c r="G55" s="6">
        <v>0</v>
      </c>
    </row>
    <row r="56" spans="1:7" s="12" customFormat="1" ht="11.25" x14ac:dyDescent="0.2">
      <c r="A56" s="9" t="s">
        <v>11</v>
      </c>
      <c r="B56" s="5" t="s">
        <v>20</v>
      </c>
      <c r="C56" s="6">
        <v>0</v>
      </c>
      <c r="D56" s="6">
        <v>0</v>
      </c>
      <c r="E56" s="6">
        <v>0</v>
      </c>
      <c r="F56" s="6"/>
      <c r="G56" s="6"/>
    </row>
    <row r="57" spans="1:7" s="12" customFormat="1" ht="11.25" x14ac:dyDescent="0.2">
      <c r="A57" s="4">
        <v>4</v>
      </c>
      <c r="B57" s="5" t="s">
        <v>24</v>
      </c>
      <c r="C57" s="6">
        <f>SUM(C58:C60)</f>
        <v>0</v>
      </c>
      <c r="D57" s="6">
        <f t="shared" ref="D57" si="42">SUM(D58:D60)</f>
        <v>0</v>
      </c>
      <c r="E57" s="6">
        <f t="shared" ref="E57" si="43">SUM(E58:E60)</f>
        <v>0</v>
      </c>
      <c r="F57" s="6">
        <f t="shared" ref="F57" si="44">SUM(F58:F60)</f>
        <v>0</v>
      </c>
      <c r="G57" s="6">
        <f t="shared" ref="G57" si="45">SUM(G58:G60)</f>
        <v>0</v>
      </c>
    </row>
    <row r="58" spans="1:7" s="12" customFormat="1" ht="11.25" x14ac:dyDescent="0.2">
      <c r="A58" s="9" t="s">
        <v>9</v>
      </c>
      <c r="B58" s="5" t="s">
        <v>21</v>
      </c>
      <c r="C58" s="6"/>
      <c r="D58" s="6"/>
      <c r="E58" s="6"/>
      <c r="F58" s="6"/>
      <c r="G58" s="6"/>
    </row>
    <row r="59" spans="1:7" s="12" customFormat="1" ht="11.25" x14ac:dyDescent="0.2">
      <c r="A59" s="9" t="s">
        <v>10</v>
      </c>
      <c r="B59" s="5" t="s">
        <v>18</v>
      </c>
      <c r="C59" s="6"/>
      <c r="D59" s="6"/>
      <c r="E59" s="6">
        <v>0</v>
      </c>
      <c r="F59" s="6">
        <v>0</v>
      </c>
      <c r="G59" s="6">
        <v>0</v>
      </c>
    </row>
    <row r="60" spans="1:7" s="12" customFormat="1" ht="11.25" x14ac:dyDescent="0.2">
      <c r="A60" s="9" t="s">
        <v>12</v>
      </c>
      <c r="B60" s="5" t="s">
        <v>19</v>
      </c>
      <c r="C60" s="6"/>
      <c r="D60" s="6"/>
      <c r="E60" s="6"/>
      <c r="F60" s="6"/>
      <c r="G60" s="6"/>
    </row>
    <row r="61" spans="1:7" s="12" customFormat="1" ht="11.25" x14ac:dyDescent="0.2">
      <c r="A61" s="4">
        <v>5011</v>
      </c>
      <c r="B61" s="5" t="s">
        <v>38</v>
      </c>
      <c r="C61" s="6">
        <f>SUM(C62+C68)</f>
        <v>195881.93999999997</v>
      </c>
      <c r="D61" s="6">
        <f t="shared" ref="D61" si="46">SUM(D62+D68)</f>
        <v>120611</v>
      </c>
      <c r="E61" s="6">
        <f t="shared" ref="E61" si="47">SUM(E62+E68)</f>
        <v>77757</v>
      </c>
      <c r="F61" s="6">
        <f t="shared" ref="F61" si="48">SUM(F62+F68)</f>
        <v>35351</v>
      </c>
      <c r="G61" s="6">
        <f t="shared" ref="G61" si="49">SUM(G62+G68)</f>
        <v>11784</v>
      </c>
    </row>
    <row r="62" spans="1:7" s="12" customFormat="1" ht="11.25" x14ac:dyDescent="0.2">
      <c r="A62" s="4">
        <v>3</v>
      </c>
      <c r="B62" s="5" t="s">
        <v>22</v>
      </c>
      <c r="C62" s="6">
        <f>SUM(C63:C67)</f>
        <v>195646.11</v>
      </c>
      <c r="D62" s="6">
        <f t="shared" ref="D62" si="50">SUM(D63:D67)</f>
        <v>118983</v>
      </c>
      <c r="E62" s="6">
        <f t="shared" ref="E62" si="51">SUM(E63:E67)</f>
        <v>77191</v>
      </c>
      <c r="F62" s="6">
        <f t="shared" ref="F62" si="52">SUM(F63:F67)</f>
        <v>34851</v>
      </c>
      <c r="G62" s="6">
        <f t="shared" ref="G62" si="53">SUM(G63:G67)</f>
        <v>11784</v>
      </c>
    </row>
    <row r="63" spans="1:7" s="12" customFormat="1" ht="11.25" x14ac:dyDescent="0.2">
      <c r="A63" s="9" t="s">
        <v>3</v>
      </c>
      <c r="B63" s="5" t="s">
        <v>15</v>
      </c>
      <c r="C63" s="6">
        <v>64740.02</v>
      </c>
      <c r="D63" s="6">
        <v>70071</v>
      </c>
      <c r="E63" s="6">
        <v>47140</v>
      </c>
      <c r="F63" s="6">
        <v>8385</v>
      </c>
      <c r="G63" s="6">
        <v>0</v>
      </c>
    </row>
    <row r="64" spans="1:7" s="12" customFormat="1" ht="11.25" x14ac:dyDescent="0.2">
      <c r="A64" s="9" t="s">
        <v>6</v>
      </c>
      <c r="B64" s="5" t="s">
        <v>14</v>
      </c>
      <c r="C64" s="6">
        <v>130906.09</v>
      </c>
      <c r="D64" s="6">
        <v>48912</v>
      </c>
      <c r="E64" s="6">
        <v>30051</v>
      </c>
      <c r="F64" s="6">
        <v>26466</v>
      </c>
      <c r="G64" s="6">
        <v>11784</v>
      </c>
    </row>
    <row r="65" spans="1:7" s="12" customFormat="1" ht="11.25" x14ac:dyDescent="0.2">
      <c r="A65" s="9" t="s">
        <v>7</v>
      </c>
      <c r="B65" s="5" t="s">
        <v>16</v>
      </c>
      <c r="C65" s="6"/>
      <c r="D65" s="6"/>
      <c r="E65" s="6">
        <v>0</v>
      </c>
      <c r="F65" s="6">
        <v>0</v>
      </c>
      <c r="G65" s="6">
        <v>0</v>
      </c>
    </row>
    <row r="66" spans="1:7" s="12" customFormat="1" ht="11.25" x14ac:dyDescent="0.2">
      <c r="A66" s="9" t="s">
        <v>8</v>
      </c>
      <c r="B66" s="5" t="s">
        <v>17</v>
      </c>
      <c r="C66" s="6"/>
      <c r="D66" s="6"/>
      <c r="E66" s="6">
        <v>0</v>
      </c>
      <c r="F66" s="6">
        <v>0</v>
      </c>
      <c r="G66" s="6">
        <v>0</v>
      </c>
    </row>
    <row r="67" spans="1:7" s="12" customFormat="1" ht="11.25" x14ac:dyDescent="0.2">
      <c r="A67" s="9" t="s">
        <v>11</v>
      </c>
      <c r="B67" s="5" t="s">
        <v>20</v>
      </c>
      <c r="C67" s="6">
        <v>0</v>
      </c>
      <c r="D67" s="6">
        <v>0</v>
      </c>
      <c r="E67" s="6">
        <v>0</v>
      </c>
      <c r="F67" s="6"/>
      <c r="G67" s="6"/>
    </row>
    <row r="68" spans="1:7" s="12" customFormat="1" ht="11.25" x14ac:dyDescent="0.2">
      <c r="A68" s="4">
        <v>4</v>
      </c>
      <c r="B68" s="5" t="s">
        <v>24</v>
      </c>
      <c r="C68" s="6">
        <f>SUM(C69:C71)</f>
        <v>235.83</v>
      </c>
      <c r="D68" s="6">
        <f t="shared" ref="D68" si="54">SUM(D69:D71)</f>
        <v>1628</v>
      </c>
      <c r="E68" s="6">
        <f t="shared" ref="E68" si="55">SUM(E69:E71)</f>
        <v>566</v>
      </c>
      <c r="F68" s="6">
        <f t="shared" ref="F68" si="56">SUM(F69:F71)</f>
        <v>500</v>
      </c>
      <c r="G68" s="6">
        <f t="shared" ref="G68" si="57">SUM(G69:G71)</f>
        <v>0</v>
      </c>
    </row>
    <row r="69" spans="1:7" s="12" customFormat="1" ht="11.25" x14ac:dyDescent="0.2">
      <c r="A69" s="9" t="s">
        <v>9</v>
      </c>
      <c r="B69" s="5" t="s">
        <v>21</v>
      </c>
      <c r="C69" s="6"/>
      <c r="D69" s="6"/>
      <c r="E69" s="6"/>
      <c r="F69" s="6"/>
      <c r="G69" s="6"/>
    </row>
    <row r="70" spans="1:7" s="12" customFormat="1" ht="11.25" x14ac:dyDescent="0.2">
      <c r="A70" s="9" t="s">
        <v>10</v>
      </c>
      <c r="B70" s="5" t="s">
        <v>18</v>
      </c>
      <c r="C70" s="6">
        <v>235.83</v>
      </c>
      <c r="D70" s="6">
        <v>1628</v>
      </c>
      <c r="E70" s="6">
        <v>566</v>
      </c>
      <c r="F70" s="6">
        <v>500</v>
      </c>
      <c r="G70" s="6"/>
    </row>
    <row r="71" spans="1:7" s="12" customFormat="1" ht="11.25" x14ac:dyDescent="0.2">
      <c r="A71" s="9" t="s">
        <v>12</v>
      </c>
      <c r="B71" s="5" t="s">
        <v>19</v>
      </c>
      <c r="C71" s="6"/>
      <c r="D71" s="6"/>
      <c r="E71" s="6"/>
      <c r="F71" s="6"/>
      <c r="G71" s="6"/>
    </row>
    <row r="72" spans="1:7" s="12" customFormat="1" ht="11.25" x14ac:dyDescent="0.2">
      <c r="A72" s="4">
        <v>52</v>
      </c>
      <c r="B72" s="5" t="s">
        <v>1</v>
      </c>
      <c r="C72" s="6">
        <f>SUM(C73+C79)</f>
        <v>0</v>
      </c>
      <c r="D72" s="6">
        <f t="shared" ref="D72" si="58">SUM(D73+D79)</f>
        <v>9950</v>
      </c>
      <c r="E72" s="6">
        <f t="shared" ref="E72" si="59">SUM(E73+E79)</f>
        <v>14000</v>
      </c>
      <c r="F72" s="6">
        <f t="shared" ref="F72" si="60">SUM(F73+F79)</f>
        <v>14500</v>
      </c>
      <c r="G72" s="6">
        <f t="shared" ref="G72" si="61">SUM(G73+G79)</f>
        <v>15000</v>
      </c>
    </row>
    <row r="73" spans="1:7" s="12" customFormat="1" ht="11.25" x14ac:dyDescent="0.2">
      <c r="A73" s="4">
        <v>3</v>
      </c>
      <c r="B73" s="5" t="s">
        <v>22</v>
      </c>
      <c r="C73" s="6">
        <f>SUM(C74:C78)</f>
        <v>0</v>
      </c>
      <c r="D73" s="6">
        <f t="shared" ref="D73" si="62">SUM(D74:D78)</f>
        <v>9950</v>
      </c>
      <c r="E73" s="6">
        <f t="shared" ref="E73" si="63">SUM(E74:E78)</f>
        <v>14000</v>
      </c>
      <c r="F73" s="6">
        <f t="shared" ref="F73" si="64">SUM(F74:F78)</f>
        <v>14500</v>
      </c>
      <c r="G73" s="6">
        <f t="shared" ref="G73" si="65">SUM(G74:G78)</f>
        <v>15000</v>
      </c>
    </row>
    <row r="74" spans="1:7" s="12" customFormat="1" ht="11.25" x14ac:dyDescent="0.2">
      <c r="A74" s="9" t="s">
        <v>3</v>
      </c>
      <c r="B74" s="5" t="s">
        <v>15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s="12" customFormat="1" ht="11.25" x14ac:dyDescent="0.2">
      <c r="A75" s="9" t="s">
        <v>6</v>
      </c>
      <c r="B75" s="5" t="s">
        <v>14</v>
      </c>
      <c r="C75" s="6"/>
      <c r="D75" s="6">
        <v>9950</v>
      </c>
      <c r="E75" s="6">
        <v>14000</v>
      </c>
      <c r="F75" s="6">
        <v>14500</v>
      </c>
      <c r="G75" s="6">
        <v>15000</v>
      </c>
    </row>
    <row r="76" spans="1:7" s="12" customFormat="1" ht="11.25" x14ac:dyDescent="0.2">
      <c r="A76" s="9" t="s">
        <v>7</v>
      </c>
      <c r="B76" s="5" t="s">
        <v>16</v>
      </c>
      <c r="C76" s="6"/>
      <c r="D76" s="6"/>
      <c r="E76" s="6">
        <v>0</v>
      </c>
      <c r="F76" s="6">
        <v>0</v>
      </c>
      <c r="G76" s="6">
        <v>0</v>
      </c>
    </row>
    <row r="77" spans="1:7" s="12" customFormat="1" ht="11.25" x14ac:dyDescent="0.2">
      <c r="A77" s="9" t="s">
        <v>8</v>
      </c>
      <c r="B77" s="5" t="s">
        <v>17</v>
      </c>
      <c r="C77" s="6"/>
      <c r="D77" s="6"/>
      <c r="E77" s="6">
        <v>0</v>
      </c>
      <c r="F77" s="6">
        <v>0</v>
      </c>
      <c r="G77" s="6">
        <v>0</v>
      </c>
    </row>
    <row r="78" spans="1:7" s="12" customFormat="1" ht="11.25" x14ac:dyDescent="0.2">
      <c r="A78" s="9" t="s">
        <v>11</v>
      </c>
      <c r="B78" s="5" t="s">
        <v>20</v>
      </c>
      <c r="C78" s="6">
        <v>0</v>
      </c>
      <c r="D78" s="6">
        <v>0</v>
      </c>
      <c r="E78" s="6">
        <v>0</v>
      </c>
      <c r="F78" s="6"/>
      <c r="G78" s="6"/>
    </row>
    <row r="79" spans="1:7" s="12" customFormat="1" ht="11.25" x14ac:dyDescent="0.2">
      <c r="A79" s="4">
        <v>4</v>
      </c>
      <c r="B79" s="5" t="s">
        <v>24</v>
      </c>
      <c r="C79" s="6">
        <f>SUM(C80:C82)</f>
        <v>0</v>
      </c>
      <c r="D79" s="6">
        <f t="shared" ref="D79" si="66">SUM(D80:D82)</f>
        <v>0</v>
      </c>
      <c r="E79" s="6">
        <f t="shared" ref="E79" si="67">SUM(E80:E82)</f>
        <v>0</v>
      </c>
      <c r="F79" s="6">
        <f t="shared" ref="F79" si="68">SUM(F80:F82)</f>
        <v>0</v>
      </c>
      <c r="G79" s="6">
        <f t="shared" ref="G79" si="69">SUM(G80:G82)</f>
        <v>0</v>
      </c>
    </row>
    <row r="80" spans="1:7" s="12" customFormat="1" ht="11.25" x14ac:dyDescent="0.2">
      <c r="A80" s="9" t="s">
        <v>9</v>
      </c>
      <c r="B80" s="5" t="s">
        <v>21</v>
      </c>
      <c r="C80" s="6"/>
      <c r="D80" s="6"/>
      <c r="E80" s="6"/>
      <c r="F80" s="6"/>
      <c r="G80" s="6"/>
    </row>
    <row r="81" spans="1:7" s="12" customFormat="1" ht="11.25" x14ac:dyDescent="0.2">
      <c r="A81" s="9" t="s">
        <v>10</v>
      </c>
      <c r="B81" s="5" t="s">
        <v>18</v>
      </c>
      <c r="C81" s="6"/>
      <c r="D81" s="6"/>
      <c r="E81" s="6">
        <v>0</v>
      </c>
      <c r="F81" s="6">
        <v>0</v>
      </c>
      <c r="G81" s="6"/>
    </row>
    <row r="82" spans="1:7" s="12" customFormat="1" ht="11.25" x14ac:dyDescent="0.2">
      <c r="A82" s="9" t="s">
        <v>12</v>
      </c>
      <c r="B82" s="5" t="s">
        <v>19</v>
      </c>
      <c r="C82" s="6"/>
      <c r="D82" s="6"/>
      <c r="E82" s="6"/>
      <c r="F82" s="6"/>
      <c r="G82" s="6"/>
    </row>
    <row r="83" spans="1:7" s="12" customFormat="1" ht="11.25" x14ac:dyDescent="0.2">
      <c r="A83" s="4">
        <v>31</v>
      </c>
      <c r="B83" s="5" t="s">
        <v>4</v>
      </c>
      <c r="C83" s="6">
        <f>SUM(C84+C90)</f>
        <v>554591.64999999991</v>
      </c>
      <c r="D83" s="6">
        <f t="shared" ref="D83" si="70">SUM(D84+D90)</f>
        <v>585592</v>
      </c>
      <c r="E83" s="6">
        <f t="shared" ref="E83" si="71">SUM(E84+E90)</f>
        <v>479907</v>
      </c>
      <c r="F83" s="6">
        <f t="shared" ref="F83" si="72">SUM(F84+F90)</f>
        <v>60000</v>
      </c>
      <c r="G83" s="6">
        <f t="shared" ref="G83" si="73">SUM(G84+G90)</f>
        <v>60000</v>
      </c>
    </row>
    <row r="84" spans="1:7" s="12" customFormat="1" ht="11.25" x14ac:dyDescent="0.2">
      <c r="A84" s="4">
        <v>3</v>
      </c>
      <c r="B84" s="5" t="s">
        <v>22</v>
      </c>
      <c r="C84" s="6">
        <f>SUM(C85:C89)</f>
        <v>487425.77999999997</v>
      </c>
      <c r="D84" s="6">
        <f t="shared" ref="D84" si="74">SUM(D85:D89)</f>
        <v>498192</v>
      </c>
      <c r="E84" s="6">
        <f t="shared" ref="E84" si="75">SUM(E85:E89)</f>
        <v>429407</v>
      </c>
      <c r="F84" s="6">
        <f t="shared" ref="F84" si="76">SUM(F85:F89)</f>
        <v>60000</v>
      </c>
      <c r="G84" s="6">
        <f t="shared" ref="G84" si="77">SUM(G85:G89)</f>
        <v>60000</v>
      </c>
    </row>
    <row r="85" spans="1:7" s="12" customFormat="1" ht="11.25" x14ac:dyDescent="0.2">
      <c r="A85" s="9" t="s">
        <v>3</v>
      </c>
      <c r="B85" s="5" t="s">
        <v>15</v>
      </c>
      <c r="C85" s="6">
        <v>286936.5</v>
      </c>
      <c r="D85" s="6">
        <v>253000</v>
      </c>
      <c r="E85" s="6">
        <v>102160</v>
      </c>
      <c r="F85" s="6">
        <v>20000</v>
      </c>
      <c r="G85" s="6">
        <v>20000</v>
      </c>
    </row>
    <row r="86" spans="1:7" s="12" customFormat="1" ht="11.25" x14ac:dyDescent="0.2">
      <c r="A86" s="9" t="s">
        <v>6</v>
      </c>
      <c r="B86" s="5" t="s">
        <v>14</v>
      </c>
      <c r="C86" s="6">
        <v>198053.56</v>
      </c>
      <c r="D86" s="6">
        <v>242692</v>
      </c>
      <c r="E86" s="6">
        <v>325347</v>
      </c>
      <c r="F86" s="6">
        <v>40000</v>
      </c>
      <c r="G86" s="6">
        <v>40000</v>
      </c>
    </row>
    <row r="87" spans="1:7" s="12" customFormat="1" ht="11.25" x14ac:dyDescent="0.2">
      <c r="A87" s="9" t="s">
        <v>7</v>
      </c>
      <c r="B87" s="5" t="s">
        <v>16</v>
      </c>
      <c r="C87" s="6">
        <v>2435.7199999999998</v>
      </c>
      <c r="D87" s="6">
        <v>2500</v>
      </c>
      <c r="E87" s="6">
        <v>1900</v>
      </c>
      <c r="F87" s="6">
        <v>0</v>
      </c>
      <c r="G87" s="6">
        <v>0</v>
      </c>
    </row>
    <row r="88" spans="1:7" s="12" customFormat="1" ht="11.25" x14ac:dyDescent="0.2">
      <c r="A88" s="9" t="s">
        <v>8</v>
      </c>
      <c r="B88" s="5" t="s">
        <v>17</v>
      </c>
      <c r="C88" s="6"/>
      <c r="D88" s="6">
        <v>0</v>
      </c>
      <c r="E88" s="6">
        <v>0</v>
      </c>
      <c r="F88" s="6">
        <v>0</v>
      </c>
      <c r="G88" s="6">
        <v>0</v>
      </c>
    </row>
    <row r="89" spans="1:7" s="12" customFormat="1" ht="11.25" x14ac:dyDescent="0.2">
      <c r="A89" s="9" t="s">
        <v>11</v>
      </c>
      <c r="B89" s="5" t="s">
        <v>20</v>
      </c>
      <c r="C89" s="6">
        <v>0</v>
      </c>
      <c r="D89" s="6">
        <v>0</v>
      </c>
      <c r="E89" s="6">
        <v>0</v>
      </c>
      <c r="F89" s="6"/>
      <c r="G89" s="6"/>
    </row>
    <row r="90" spans="1:7" s="12" customFormat="1" ht="11.25" x14ac:dyDescent="0.2">
      <c r="A90" s="4">
        <v>4</v>
      </c>
      <c r="B90" s="5" t="s">
        <v>24</v>
      </c>
      <c r="C90" s="6">
        <f>SUM(C91:C93)</f>
        <v>67165.87</v>
      </c>
      <c r="D90" s="6">
        <f t="shared" ref="D90" si="78">SUM(D91:D93)</f>
        <v>87400</v>
      </c>
      <c r="E90" s="6">
        <f t="shared" ref="E90" si="79">SUM(E91:E93)</f>
        <v>50500</v>
      </c>
      <c r="F90" s="6">
        <f t="shared" ref="F90" si="80">SUM(F91:F93)</f>
        <v>0</v>
      </c>
      <c r="G90" s="6">
        <f t="shared" ref="G90" si="81">SUM(G91:G93)</f>
        <v>0</v>
      </c>
    </row>
    <row r="91" spans="1:7" s="12" customFormat="1" ht="11.25" x14ac:dyDescent="0.2">
      <c r="A91" s="9" t="s">
        <v>9</v>
      </c>
      <c r="B91" s="5" t="s">
        <v>21</v>
      </c>
      <c r="C91" s="6"/>
      <c r="D91" s="6">
        <v>0</v>
      </c>
      <c r="E91" s="6"/>
      <c r="F91" s="6"/>
      <c r="G91" s="6"/>
    </row>
    <row r="92" spans="1:7" s="12" customFormat="1" ht="11.25" x14ac:dyDescent="0.2">
      <c r="A92" s="9" t="s">
        <v>10</v>
      </c>
      <c r="B92" s="5" t="s">
        <v>18</v>
      </c>
      <c r="C92" s="6">
        <v>67165.87</v>
      </c>
      <c r="D92" s="6">
        <v>87400</v>
      </c>
      <c r="E92" s="6">
        <v>50500</v>
      </c>
      <c r="F92" s="6">
        <v>0</v>
      </c>
      <c r="G92" s="6"/>
    </row>
    <row r="93" spans="1:7" s="12" customFormat="1" ht="11.25" x14ac:dyDescent="0.2">
      <c r="A93" s="9" t="s">
        <v>12</v>
      </c>
      <c r="B93" s="5" t="s">
        <v>19</v>
      </c>
      <c r="C93" s="6"/>
      <c r="D93" s="6">
        <v>0</v>
      </c>
      <c r="E93" s="6"/>
      <c r="F93" s="6"/>
      <c r="G93" s="6"/>
    </row>
    <row r="94" spans="1:7" s="12" customFormat="1" ht="11.25" x14ac:dyDescent="0.2">
      <c r="A94" s="4">
        <v>61</v>
      </c>
      <c r="B94" s="5" t="s">
        <v>2</v>
      </c>
      <c r="C94" s="6">
        <f>SUM(C95+C107)</f>
        <v>6501.79</v>
      </c>
      <c r="D94" s="6">
        <f t="shared" ref="D94:G94" si="82">SUM(D95+D107)</f>
        <v>2700</v>
      </c>
      <c r="E94" s="6">
        <f t="shared" si="82"/>
        <v>0</v>
      </c>
      <c r="F94" s="6">
        <f t="shared" si="82"/>
        <v>0</v>
      </c>
      <c r="G94" s="6">
        <f t="shared" si="82"/>
        <v>0</v>
      </c>
    </row>
    <row r="95" spans="1:7" s="12" customFormat="1" ht="11.25" x14ac:dyDescent="0.2">
      <c r="A95" s="4">
        <v>3</v>
      </c>
      <c r="B95" s="5" t="s">
        <v>22</v>
      </c>
      <c r="C95" s="6">
        <f>C96+C97</f>
        <v>6501.79</v>
      </c>
      <c r="D95" s="6">
        <f t="shared" ref="D95:G95" si="83">SUM(D96:D106)</f>
        <v>2700</v>
      </c>
      <c r="E95" s="6">
        <f t="shared" si="83"/>
        <v>0</v>
      </c>
      <c r="F95" s="6">
        <f t="shared" si="83"/>
        <v>0</v>
      </c>
      <c r="G95" s="6">
        <f t="shared" si="83"/>
        <v>0</v>
      </c>
    </row>
    <row r="96" spans="1:7" s="12" customFormat="1" ht="11.25" x14ac:dyDescent="0.2">
      <c r="A96" s="9" t="s">
        <v>3</v>
      </c>
      <c r="B96" s="5" t="s">
        <v>15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</row>
    <row r="97" spans="1:7" s="12" customFormat="1" ht="11.25" x14ac:dyDescent="0.2">
      <c r="A97" s="9" t="s">
        <v>6</v>
      </c>
      <c r="B97" s="5" t="s">
        <v>14</v>
      </c>
      <c r="C97" s="6">
        <v>6501.79</v>
      </c>
      <c r="D97" s="6">
        <v>2700</v>
      </c>
      <c r="E97" s="6">
        <v>0</v>
      </c>
      <c r="F97" s="6">
        <v>0</v>
      </c>
      <c r="G97" s="6">
        <v>0</v>
      </c>
    </row>
    <row r="98" spans="1:7" s="17" customFormat="1" ht="10.5" x14ac:dyDescent="0.15">
      <c r="A98" s="14" t="s">
        <v>40</v>
      </c>
      <c r="B98" s="15" t="s">
        <v>41</v>
      </c>
      <c r="C98" s="16">
        <f>C99</f>
        <v>2431.6800000000003</v>
      </c>
      <c r="D98" s="16">
        <f t="shared" ref="D98:G98" si="84">D99</f>
        <v>0</v>
      </c>
      <c r="E98" s="16">
        <f t="shared" si="84"/>
        <v>0</v>
      </c>
      <c r="F98" s="16">
        <f t="shared" si="84"/>
        <v>0</v>
      </c>
      <c r="G98" s="16">
        <f t="shared" si="84"/>
        <v>0</v>
      </c>
    </row>
    <row r="99" spans="1:7" s="12" customFormat="1" ht="11.25" x14ac:dyDescent="0.2">
      <c r="A99" s="4" t="s">
        <v>13</v>
      </c>
      <c r="B99" s="5" t="s">
        <v>0</v>
      </c>
      <c r="C99" s="6">
        <f>SUM(C100+C106)</f>
        <v>2431.6800000000003</v>
      </c>
      <c r="D99" s="6">
        <f t="shared" ref="D99:G99" si="85">SUM(D100+D106)</f>
        <v>0</v>
      </c>
      <c r="E99" s="6">
        <f t="shared" si="85"/>
        <v>0</v>
      </c>
      <c r="F99" s="6">
        <f t="shared" si="85"/>
        <v>0</v>
      </c>
      <c r="G99" s="6">
        <f t="shared" si="85"/>
        <v>0</v>
      </c>
    </row>
    <row r="100" spans="1:7" s="12" customFormat="1" ht="11.25" x14ac:dyDescent="0.2">
      <c r="A100" s="4">
        <v>3</v>
      </c>
      <c r="B100" s="5" t="s">
        <v>22</v>
      </c>
      <c r="C100" s="6">
        <f>SUM(C101:C105)</f>
        <v>2431.6800000000003</v>
      </c>
      <c r="D100" s="6">
        <f t="shared" ref="D100:G100" si="86">SUM(D101:D105)</f>
        <v>0</v>
      </c>
      <c r="E100" s="6">
        <f t="shared" si="86"/>
        <v>0</v>
      </c>
      <c r="F100" s="6">
        <f t="shared" si="86"/>
        <v>0</v>
      </c>
      <c r="G100" s="6">
        <f t="shared" si="86"/>
        <v>0</v>
      </c>
    </row>
    <row r="101" spans="1:7" s="12" customFormat="1" ht="11.25" x14ac:dyDescent="0.2">
      <c r="A101" s="9" t="s">
        <v>3</v>
      </c>
      <c r="B101" s="5" t="s">
        <v>15</v>
      </c>
      <c r="C101" s="6">
        <v>1159.69</v>
      </c>
      <c r="D101" s="6">
        <v>0</v>
      </c>
      <c r="E101" s="6">
        <v>0</v>
      </c>
      <c r="F101" s="6">
        <v>0</v>
      </c>
      <c r="G101" s="6">
        <v>0</v>
      </c>
    </row>
    <row r="102" spans="1:7" s="12" customFormat="1" ht="11.25" x14ac:dyDescent="0.2">
      <c r="A102" s="9" t="s">
        <v>6</v>
      </c>
      <c r="B102" s="5" t="s">
        <v>14</v>
      </c>
      <c r="C102" s="6">
        <v>767.13</v>
      </c>
      <c r="D102" s="6">
        <v>0</v>
      </c>
      <c r="E102" s="6">
        <v>0</v>
      </c>
      <c r="F102" s="6">
        <v>0</v>
      </c>
      <c r="G102" s="6">
        <v>0</v>
      </c>
    </row>
    <row r="103" spans="1:7" s="12" customFormat="1" ht="11.25" x14ac:dyDescent="0.2">
      <c r="A103" s="9" t="s">
        <v>7</v>
      </c>
      <c r="B103" s="5" t="s">
        <v>16</v>
      </c>
      <c r="C103" s="6">
        <v>504.86</v>
      </c>
      <c r="D103" s="6">
        <v>0</v>
      </c>
      <c r="E103" s="6">
        <v>0</v>
      </c>
      <c r="F103" s="6">
        <v>0</v>
      </c>
      <c r="G103" s="6">
        <v>0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IPU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Nela Gubić</cp:lastModifiedBy>
  <cp:lastPrinted>2023-09-25T18:48:39Z</cp:lastPrinted>
  <dcterms:created xsi:type="dcterms:W3CDTF">2022-10-31T10:11:38Z</dcterms:created>
  <dcterms:modified xsi:type="dcterms:W3CDTF">2025-10-20T13:54:12Z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